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7A" lockStructure="1"/>
  <bookViews>
    <workbookView xWindow="375" yWindow="315" windowWidth="18630" windowHeight="1137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A21" i="1"/>
  <c r="D13" i="1" l="1"/>
  <c r="D15" i="1" s="1"/>
  <c r="H42" i="1" l="1"/>
  <c r="H37" i="1"/>
  <c r="H39" i="1" s="1"/>
  <c r="H18" i="1"/>
  <c r="H13" i="1"/>
  <c r="H15" i="1" s="1"/>
  <c r="F42" i="1"/>
  <c r="F37" i="1"/>
  <c r="F39" i="1" s="1"/>
  <c r="F18" i="1"/>
  <c r="F13" i="1"/>
  <c r="F15" i="1" s="1"/>
  <c r="D18" i="1"/>
  <c r="D19" i="1" s="1"/>
  <c r="D37" i="1"/>
  <c r="D39" i="1" s="1"/>
  <c r="D42" i="1"/>
  <c r="D23" i="1" l="1"/>
  <c r="D25" i="1"/>
  <c r="D27" i="1"/>
  <c r="D22" i="1"/>
  <c r="D24" i="1"/>
  <c r="D26" i="1"/>
  <c r="D21" i="1"/>
  <c r="F43" i="1"/>
  <c r="H43" i="1"/>
  <c r="H19" i="1"/>
  <c r="F19" i="1"/>
  <c r="D43" i="1"/>
  <c r="H46" i="1" l="1"/>
  <c r="H48" i="1"/>
  <c r="H47" i="1"/>
  <c r="H45" i="1"/>
  <c r="H23" i="1"/>
  <c r="H21" i="1"/>
  <c r="H22" i="1"/>
  <c r="H24" i="1"/>
  <c r="D28" i="1"/>
  <c r="D29" i="1" s="1"/>
  <c r="D31" i="1" s="1"/>
  <c r="F47" i="1"/>
  <c r="F49" i="1"/>
  <c r="F46" i="1"/>
  <c r="F48" i="1"/>
  <c r="F45" i="1"/>
  <c r="D47" i="1"/>
  <c r="D49" i="1"/>
  <c r="D46" i="1"/>
  <c r="D48" i="1"/>
  <c r="D50" i="1"/>
  <c r="D45" i="1"/>
  <c r="D51" i="1"/>
  <c r="F23" i="1"/>
  <c r="F22" i="1"/>
  <c r="F24" i="1"/>
  <c r="F21" i="1"/>
  <c r="F25" i="1"/>
  <c r="H28" i="1" l="1"/>
  <c r="H29" i="1" s="1"/>
  <c r="H31" i="1" s="1"/>
  <c r="F52" i="1"/>
  <c r="F53" i="1" s="1"/>
  <c r="F55" i="1" s="1"/>
  <c r="H52" i="1"/>
  <c r="H53" i="1" s="1"/>
  <c r="H55" i="1" s="1"/>
  <c r="D52" i="1"/>
  <c r="D53" i="1" s="1"/>
  <c r="D55" i="1" s="1"/>
  <c r="F28" i="1"/>
  <c r="F29" i="1" s="1"/>
  <c r="F31" i="1" s="1"/>
</calcChain>
</file>

<file path=xl/sharedStrings.xml><?xml version="1.0" encoding="utf-8"?>
<sst xmlns="http://schemas.openxmlformats.org/spreadsheetml/2006/main" count="96" uniqueCount="33">
  <si>
    <t>Allowances</t>
  </si>
  <si>
    <t>FW Tax Base</t>
  </si>
  <si>
    <t>Total Tax/yr</t>
  </si>
  <si>
    <t>Tax/Pay Period</t>
  </si>
  <si>
    <t>Semimonthly Before-Tax Deductions</t>
  </si>
  <si>
    <t>Taxable Gross/yr</t>
  </si>
  <si>
    <t>Deduction/Allowance</t>
  </si>
  <si>
    <t>Total Allowable Deduction</t>
  </si>
  <si>
    <t>Semimonthly Taxable Gross</t>
  </si>
  <si>
    <t>For Single Withholding Status</t>
  </si>
  <si>
    <t>For Married Withholding Status</t>
  </si>
  <si>
    <t>Number of Pay Periods over which your Base Salary is Paid</t>
  </si>
  <si>
    <t>Additional Witholding Requested Per Pay Period</t>
  </si>
  <si>
    <t>Total Withholding Per Pay Period</t>
  </si>
  <si>
    <t>Gross Semimonthly Salary</t>
  </si>
  <si>
    <t>PeopleSoft</t>
  </si>
  <si>
    <t xml:space="preserve"> </t>
  </si>
  <si>
    <t xml:space="preserve">  </t>
  </si>
  <si>
    <t>Total Tax Per Year</t>
  </si>
  <si>
    <t>Tax Per Pay Period</t>
  </si>
  <si>
    <t>Enter Data into the White Cells Only</t>
  </si>
  <si>
    <t>Federal Single Tax Code Figures</t>
  </si>
  <si>
    <t>Federal Married Tax Code Figures</t>
  </si>
  <si>
    <t>Single North Dakota Tax Code Figures</t>
  </si>
  <si>
    <t>Married North Dakota Tax Code Figures</t>
  </si>
  <si>
    <t>Single Minnesota Tax Code Figures</t>
  </si>
  <si>
    <t>Married Minnesota Tax Code Figures</t>
  </si>
  <si>
    <t>Federal Tax</t>
  </si>
  <si>
    <t>ND State Tax</t>
  </si>
  <si>
    <t>MN State Tax</t>
  </si>
  <si>
    <t>row #</t>
  </si>
  <si>
    <t>Federal and State Tax Withholding Tax Calculator 2015</t>
  </si>
  <si>
    <t>Effective January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</si>
</sst>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Border="1"/>
    <xf numFmtId="0" fontId="5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0" fillId="2" borderId="1" xfId="0" applyNumberFormat="1" applyFill="1" applyBorder="1"/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3" borderId="1" xfId="0" applyNumberFormat="1" applyFill="1" applyBorder="1"/>
    <xf numFmtId="164" fontId="0" fillId="3" borderId="3" xfId="0" applyNumberFormat="1" applyFill="1" applyBorder="1"/>
    <xf numFmtId="0" fontId="0" fillId="0" borderId="0" xfId="0" applyFill="1" applyBorder="1" applyProtection="1"/>
    <xf numFmtId="44" fontId="0" fillId="0" borderId="0" xfId="1" applyFont="1" applyFill="1" applyBorder="1" applyProtection="1"/>
    <xf numFmtId="0" fontId="0" fillId="0" borderId="0" xfId="0" applyProtection="1"/>
    <xf numFmtId="44" fontId="0" fillId="0" borderId="0" xfId="1" applyFont="1" applyProtection="1"/>
    <xf numFmtId="10" fontId="0" fillId="0" borderId="0" xfId="2" applyNumberFormat="1" applyFont="1" applyFill="1" applyBorder="1" applyProtection="1"/>
    <xf numFmtId="10" fontId="0" fillId="0" borderId="0" xfId="0" applyNumberFormat="1"/>
    <xf numFmtId="10" fontId="0" fillId="0" borderId="0" xfId="0" applyNumberFormat="1" applyFill="1" applyBorder="1" applyProtection="1"/>
    <xf numFmtId="10" fontId="0" fillId="0" borderId="0" xfId="0" applyNumberFormat="1" applyProtection="1"/>
    <xf numFmtId="44" fontId="0" fillId="0" borderId="0" xfId="1" applyFont="1"/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44" fontId="0" fillId="0" borderId="9" xfId="1" applyFont="1" applyFill="1" applyBorder="1" applyProtection="1"/>
    <xf numFmtId="44" fontId="0" fillId="0" borderId="10" xfId="1" applyFont="1" applyFill="1" applyBorder="1" applyProtection="1"/>
    <xf numFmtId="10" fontId="0" fillId="0" borderId="0" xfId="0" applyNumberFormat="1" applyBorder="1"/>
    <xf numFmtId="44" fontId="0" fillId="0" borderId="0" xfId="1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4" fontId="0" fillId="0" borderId="11" xfId="1" applyFont="1" applyFill="1" applyBorder="1" applyProtection="1"/>
    <xf numFmtId="44" fontId="0" fillId="0" borderId="12" xfId="1" applyFont="1" applyBorder="1"/>
    <xf numFmtId="44" fontId="0" fillId="0" borderId="12" xfId="1" applyFont="1" applyFill="1" applyBorder="1" applyProtection="1"/>
    <xf numFmtId="10" fontId="0" fillId="0" borderId="12" xfId="0" applyNumberFormat="1" applyBorder="1"/>
    <xf numFmtId="44" fontId="0" fillId="0" borderId="13" xfId="1" applyFont="1" applyFill="1" applyBorder="1" applyProtection="1"/>
    <xf numFmtId="0" fontId="3" fillId="0" borderId="0" xfId="0" applyFont="1"/>
    <xf numFmtId="0" fontId="3" fillId="0" borderId="5" xfId="0" applyFont="1" applyBorder="1" applyAlignment="1">
      <alignment horizontal="centerContinuous"/>
    </xf>
    <xf numFmtId="0" fontId="3" fillId="0" borderId="5" xfId="0" applyFont="1" applyBorder="1"/>
    <xf numFmtId="164" fontId="7" fillId="3" borderId="1" xfId="0" applyNumberFormat="1" applyFont="1" applyFill="1" applyBorder="1"/>
    <xf numFmtId="2" fontId="0" fillId="0" borderId="0" xfId="0" applyNumberFormat="1" applyFill="1" applyBorder="1" applyProtection="1"/>
    <xf numFmtId="1" fontId="0" fillId="0" borderId="0" xfId="1" applyNumberFormat="1" applyFont="1" applyFill="1" applyBorder="1" applyProtection="1"/>
    <xf numFmtId="1" fontId="0" fillId="0" borderId="0" xfId="0" applyNumberFormat="1"/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D11" sqref="D11"/>
    </sheetView>
  </sheetViews>
  <sheetFormatPr defaultRowHeight="12.75" x14ac:dyDescent="0.2"/>
  <cols>
    <col min="1" max="1" width="50.7109375" customWidth="1"/>
    <col min="3" max="3" width="4.5703125" customWidth="1"/>
    <col min="4" max="4" width="13.42578125" customWidth="1"/>
    <col min="5" max="5" width="3.85546875" customWidth="1"/>
    <col min="6" max="6" width="12.7109375" customWidth="1"/>
    <col min="7" max="7" width="4.7109375" customWidth="1"/>
    <col min="8" max="8" width="13" customWidth="1"/>
  </cols>
  <sheetData>
    <row r="1" spans="1:8" ht="15.75" x14ac:dyDescent="0.25">
      <c r="A1" s="5" t="s">
        <v>15</v>
      </c>
      <c r="B1" s="2"/>
      <c r="C1" s="2"/>
      <c r="D1" s="2"/>
    </row>
    <row r="2" spans="1:8" ht="15.75" x14ac:dyDescent="0.25">
      <c r="A2" s="6" t="s">
        <v>31</v>
      </c>
      <c r="B2" s="1"/>
      <c r="C2" s="1"/>
      <c r="D2" s="1"/>
    </row>
    <row r="3" spans="1:8" x14ac:dyDescent="0.2">
      <c r="A3" s="48" t="s">
        <v>32</v>
      </c>
      <c r="B3" s="48"/>
      <c r="C3" s="48"/>
      <c r="D3" s="48"/>
    </row>
    <row r="4" spans="1:8" x14ac:dyDescent="0.2">
      <c r="B4" t="s">
        <v>16</v>
      </c>
      <c r="C4" t="s">
        <v>16</v>
      </c>
      <c r="D4" t="s">
        <v>16</v>
      </c>
    </row>
    <row r="6" spans="1:8" x14ac:dyDescent="0.2">
      <c r="A6" s="7" t="s">
        <v>20</v>
      </c>
      <c r="B6" s="7"/>
      <c r="C6" s="7"/>
      <c r="D6" s="2"/>
    </row>
    <row r="8" spans="1:8" ht="13.5" thickBot="1" x14ac:dyDescent="0.25">
      <c r="A8" s="2" t="s">
        <v>9</v>
      </c>
      <c r="B8" s="1"/>
      <c r="C8" s="1"/>
      <c r="D8" s="1"/>
    </row>
    <row r="9" spans="1:8" ht="12.75" customHeight="1" thickBot="1" x14ac:dyDescent="0.25">
      <c r="A9" s="2"/>
      <c r="B9" s="1"/>
      <c r="C9" s="1"/>
      <c r="D9" s="42" t="s">
        <v>27</v>
      </c>
      <c r="E9" s="41"/>
      <c r="F9" s="43" t="s">
        <v>28</v>
      </c>
      <c r="G9" s="41"/>
      <c r="H9" s="43" t="s">
        <v>29</v>
      </c>
    </row>
    <row r="10" spans="1:8" ht="12.75" customHeight="1" x14ac:dyDescent="0.2"/>
    <row r="11" spans="1:8" ht="12.75" customHeight="1" x14ac:dyDescent="0.2">
      <c r="A11" t="s">
        <v>14</v>
      </c>
      <c r="D11" s="9">
        <v>1000</v>
      </c>
      <c r="F11" s="9">
        <v>1000</v>
      </c>
      <c r="H11" s="9">
        <v>1000</v>
      </c>
    </row>
    <row r="12" spans="1:8" ht="12.75" customHeight="1" x14ac:dyDescent="0.2">
      <c r="A12" t="s">
        <v>4</v>
      </c>
      <c r="D12" s="10">
        <v>0</v>
      </c>
      <c r="F12" s="10">
        <v>0</v>
      </c>
      <c r="H12" s="10">
        <v>0</v>
      </c>
    </row>
    <row r="13" spans="1:8" ht="12.75" customHeight="1" x14ac:dyDescent="0.2">
      <c r="A13" t="s">
        <v>8</v>
      </c>
      <c r="B13" t="s">
        <v>16</v>
      </c>
      <c r="C13" t="s">
        <v>16</v>
      </c>
      <c r="D13" s="13">
        <f>+D11-D12</f>
        <v>1000</v>
      </c>
      <c r="F13" s="13">
        <f>+F11-F12</f>
        <v>1000</v>
      </c>
      <c r="H13" s="13">
        <f>+H11-H12</f>
        <v>1000</v>
      </c>
    </row>
    <row r="14" spans="1:8" ht="12.75" customHeight="1" x14ac:dyDescent="0.2">
      <c r="A14" t="s">
        <v>11</v>
      </c>
      <c r="B14" t="s">
        <v>16</v>
      </c>
      <c r="C14" t="s">
        <v>16</v>
      </c>
      <c r="D14" s="11">
        <v>24</v>
      </c>
      <c r="F14" s="11">
        <v>24</v>
      </c>
      <c r="H14" s="11">
        <v>24</v>
      </c>
    </row>
    <row r="15" spans="1:8" ht="12.75" customHeight="1" x14ac:dyDescent="0.2">
      <c r="A15" t="s">
        <v>5</v>
      </c>
      <c r="B15" t="s">
        <v>16</v>
      </c>
      <c r="C15" t="s">
        <v>16</v>
      </c>
      <c r="D15" s="13">
        <f>+D14*D13</f>
        <v>24000</v>
      </c>
      <c r="F15" s="13">
        <f>+F14*F13</f>
        <v>24000</v>
      </c>
      <c r="H15" s="13">
        <f>+H14*H13</f>
        <v>24000</v>
      </c>
    </row>
    <row r="16" spans="1:8" ht="12" customHeight="1" x14ac:dyDescent="0.2">
      <c r="A16" t="s">
        <v>0</v>
      </c>
      <c r="B16" t="s">
        <v>16</v>
      </c>
      <c r="C16" t="s">
        <v>16</v>
      </c>
      <c r="D16" s="11">
        <v>0</v>
      </c>
      <c r="F16" s="11">
        <v>0</v>
      </c>
      <c r="H16" s="11">
        <v>0</v>
      </c>
    </row>
    <row r="17" spans="1:8" ht="12" hidden="1" customHeight="1" x14ac:dyDescent="0.2">
      <c r="A17" t="s">
        <v>6</v>
      </c>
      <c r="B17" t="s">
        <v>16</v>
      </c>
      <c r="C17" t="s">
        <v>16</v>
      </c>
      <c r="D17" s="8">
        <v>4000</v>
      </c>
      <c r="F17" s="8">
        <v>4000</v>
      </c>
      <c r="H17" s="8">
        <v>4000</v>
      </c>
    </row>
    <row r="18" spans="1:8" ht="12" hidden="1" customHeight="1" x14ac:dyDescent="0.2">
      <c r="A18" t="s">
        <v>7</v>
      </c>
      <c r="B18" t="s">
        <v>16</v>
      </c>
      <c r="C18" t="s">
        <v>16</v>
      </c>
      <c r="D18" s="8">
        <f>+D17*D16</f>
        <v>0</v>
      </c>
      <c r="F18" s="8">
        <f>+F17*F16</f>
        <v>0</v>
      </c>
      <c r="H18" s="8">
        <f>+H17*H16</f>
        <v>0</v>
      </c>
    </row>
    <row r="19" spans="1:8" ht="12" hidden="1" customHeight="1" x14ac:dyDescent="0.2">
      <c r="A19" t="s">
        <v>1</v>
      </c>
      <c r="B19" t="s">
        <v>30</v>
      </c>
      <c r="C19" t="s">
        <v>16</v>
      </c>
      <c r="D19" s="8">
        <f>+D15-D18</f>
        <v>24000</v>
      </c>
      <c r="F19" s="8">
        <f>+F15-F18</f>
        <v>24000</v>
      </c>
      <c r="H19" s="8">
        <f>+H15-H18</f>
        <v>24000</v>
      </c>
    </row>
    <row r="20" spans="1:8" ht="12" hidden="1" customHeight="1" x14ac:dyDescent="0.2">
      <c r="A20" s="20">
        <v>0</v>
      </c>
      <c r="B20">
        <v>1</v>
      </c>
      <c r="D20" s="8"/>
      <c r="F20" s="8"/>
      <c r="H20" s="8"/>
    </row>
    <row r="21" spans="1:8" ht="12" hidden="1" customHeight="1" x14ac:dyDescent="0.2">
      <c r="A21" s="20">
        <f>Sheet2!D3</f>
        <v>0.1</v>
      </c>
      <c r="B21">
        <v>2</v>
      </c>
      <c r="D21" s="8">
        <f>IF(AND($D$19&lt;=Sheet2!B3,$D$19&gt;Sheet2!A3),($D$19-Sheet2!A3)*Sheet2!D3+Sheet2!C3,0)</f>
        <v>0</v>
      </c>
      <c r="F21" s="8">
        <f>IF(AND($F$19&lt;=Sheet2!B26,$F$19&gt;Sheet2!A26),($F$19-Sheet2!A26)*Sheet2!D26+Sheet2!C26,0)</f>
        <v>216.7</v>
      </c>
      <c r="H21" s="8">
        <f>IF(AND($H$19&lt;=Sheet2!B43,$H$19&gt;Sheet2!A43),($H$19-Sheet2!A43)*Sheet2!D43+Sheet2!C43,0)</f>
        <v>1160.95</v>
      </c>
    </row>
    <row r="22" spans="1:8" ht="12" hidden="1" customHeight="1" x14ac:dyDescent="0.2">
      <c r="A22" s="20">
        <f>Sheet2!D4</f>
        <v>0.15</v>
      </c>
      <c r="B22">
        <v>3</v>
      </c>
      <c r="D22" s="8">
        <f>IF(AND($D$19&lt;=Sheet2!B4,$D$19&gt;Sheet2!A4),($D$19-Sheet2!A4)*Sheet2!D4+Sheet2!C4,0)</f>
        <v>2793.75</v>
      </c>
      <c r="F22" s="8">
        <f>IF(AND($F$19&lt;=Sheet2!B27,$F$19&gt;Sheet2!A27),($F$19-Sheet2!A27)*Sheet2!D27+Sheet2!C27,0)</f>
        <v>0</v>
      </c>
      <c r="H22" s="8">
        <f>IF(AND($H$19&lt;=Sheet2!B44,$H$19&gt;Sheet2!A44),($H$19-Sheet2!A44)*Sheet2!D44+Sheet2!C44,0)</f>
        <v>0</v>
      </c>
    </row>
    <row r="23" spans="1:8" ht="12" hidden="1" customHeight="1" x14ac:dyDescent="0.2">
      <c r="A23" s="20">
        <f>Sheet2!D5</f>
        <v>0.25</v>
      </c>
      <c r="B23">
        <v>4</v>
      </c>
      <c r="D23" s="8">
        <f>IF(AND($D$19&lt;=Sheet2!B5,$D$19&gt;Sheet2!A5),($D$19-Sheet2!A5)*Sheet2!D5+Sheet2!C5,0)</f>
        <v>0</v>
      </c>
      <c r="F23" s="8">
        <f>IF(AND($F$19&lt;=Sheet2!B28,$F$19&gt;Sheet2!A28),($F$19-Sheet2!A28)*Sheet2!D28+Sheet2!C28,0)</f>
        <v>0</v>
      </c>
      <c r="H23" s="8">
        <f>IF(AND($H$19&lt;=Sheet2!B45,$H$19&gt;Sheet2!A45),($H$19-Sheet2!A45)*Sheet2!D45+Sheet2!C45,0)</f>
        <v>0</v>
      </c>
    </row>
    <row r="24" spans="1:8" ht="12" hidden="1" customHeight="1" x14ac:dyDescent="0.2">
      <c r="A24" s="20">
        <f>Sheet2!D6</f>
        <v>0.28000000000000003</v>
      </c>
      <c r="B24">
        <v>5</v>
      </c>
      <c r="D24" s="8">
        <f>IF(AND($D$19&lt;=Sheet2!B6,$D$19&gt;Sheet2!A6),($D$19-Sheet2!A6)*Sheet2!D6+Sheet2!C6,0)</f>
        <v>0</v>
      </c>
      <c r="F24" s="8">
        <f>IF(AND($F$19&lt;=Sheet2!B29,$F$19&gt;Sheet2!A29),($F$19-Sheet2!A29)*Sheet2!D29+Sheet2!C29,0)</f>
        <v>0</v>
      </c>
      <c r="H24" s="8">
        <f>IF(AND($H$19&lt;=Sheet2!B46,$H$19&gt;Sheet2!A46),($H$19-Sheet2!A46)*Sheet2!D46+Sheet2!C46,0)</f>
        <v>0</v>
      </c>
    </row>
    <row r="25" spans="1:8" ht="12" hidden="1" customHeight="1" x14ac:dyDescent="0.2">
      <c r="A25" s="20">
        <f>Sheet2!D7</f>
        <v>0.33</v>
      </c>
      <c r="B25">
        <v>6</v>
      </c>
      <c r="D25" s="8">
        <f>IF(AND($D$19&lt;=Sheet2!B7,$D$19&gt;Sheet2!A7),($D$19-Sheet2!A7)*Sheet2!D7+Sheet2!C7,0)</f>
        <v>0</v>
      </c>
      <c r="F25" s="8">
        <f>IF(AND($F$19&lt;=Sheet2!B30,$F$19&gt;Sheet2!A30),($F$19-Sheet2!A30)*Sheet2!D30+Sheet2!C30,0)</f>
        <v>0</v>
      </c>
      <c r="H25" s="8"/>
    </row>
    <row r="26" spans="1:8" ht="12" hidden="1" customHeight="1" x14ac:dyDescent="0.2">
      <c r="A26" s="20">
        <f>Sheet2!D8</f>
        <v>0.35</v>
      </c>
      <c r="B26">
        <v>7</v>
      </c>
      <c r="D26" s="8">
        <f>IF(AND($D$19&lt;=Sheet2!B8,$D$19&gt;Sheet2!A8),($D$19-Sheet2!A8)*Sheet2!D8+Sheet2!C8,0)</f>
        <v>0</v>
      </c>
      <c r="F26" s="8"/>
      <c r="H26" s="8"/>
    </row>
    <row r="27" spans="1:8" ht="12" hidden="1" customHeight="1" x14ac:dyDescent="0.2">
      <c r="A27" s="20">
        <f>Sheet2!D9</f>
        <v>0.39600000000000002</v>
      </c>
      <c r="B27">
        <v>8</v>
      </c>
      <c r="D27" s="8">
        <f>IF(AND($D$19&lt;=Sheet2!B9,$D$19&gt;Sheet2!A9),($D$19-Sheet2!A9)*Sheet2!D9+Sheet2!C9,0)</f>
        <v>0</v>
      </c>
      <c r="F27" s="8"/>
      <c r="H27" s="8"/>
    </row>
    <row r="28" spans="1:8" ht="12" customHeight="1" x14ac:dyDescent="0.2">
      <c r="A28" t="s">
        <v>18</v>
      </c>
      <c r="B28" t="s">
        <v>16</v>
      </c>
      <c r="C28" t="s">
        <v>16</v>
      </c>
      <c r="D28" s="44">
        <f>SUM(D20:D27)</f>
        <v>2793.75</v>
      </c>
      <c r="F28" s="44">
        <f>SUM(F20:F27)</f>
        <v>216.7</v>
      </c>
      <c r="H28" s="44">
        <f>SUM(H20:H27)</f>
        <v>1160.95</v>
      </c>
    </row>
    <row r="29" spans="1:8" ht="12.75" customHeight="1" x14ac:dyDescent="0.2">
      <c r="A29" t="s">
        <v>19</v>
      </c>
      <c r="B29" t="s">
        <v>16</v>
      </c>
      <c r="C29" t="s">
        <v>16</v>
      </c>
      <c r="D29" s="44">
        <f>+D28/D14</f>
        <v>116.40625</v>
      </c>
      <c r="F29" s="13">
        <f>ROUND(+F28/F14,0)</f>
        <v>9</v>
      </c>
      <c r="H29" s="13">
        <f>+H28/H14</f>
        <v>48.372916666666669</v>
      </c>
    </row>
    <row r="30" spans="1:8" ht="12.75" customHeight="1" x14ac:dyDescent="0.2">
      <c r="A30" t="s">
        <v>12</v>
      </c>
      <c r="B30" t="s">
        <v>16</v>
      </c>
      <c r="C30" t="s">
        <v>16</v>
      </c>
      <c r="D30" s="12">
        <v>0</v>
      </c>
      <c r="F30" s="12">
        <v>0</v>
      </c>
      <c r="H30" s="12">
        <v>0</v>
      </c>
    </row>
    <row r="31" spans="1:8" ht="12.75" customHeight="1" x14ac:dyDescent="0.2">
      <c r="A31" t="s">
        <v>13</v>
      </c>
      <c r="B31" t="s">
        <v>16</v>
      </c>
      <c r="C31" t="s">
        <v>16</v>
      </c>
      <c r="D31" s="14">
        <f>+D30+D29</f>
        <v>116.40625</v>
      </c>
      <c r="F31" s="14">
        <f>+F30+F29</f>
        <v>9</v>
      </c>
      <c r="H31" s="14">
        <f>+H30+H29</f>
        <v>48.372916666666669</v>
      </c>
    </row>
    <row r="32" spans="1:8" ht="12.75" customHeight="1" x14ac:dyDescent="0.2"/>
    <row r="33" spans="1:8" ht="12.75" customHeight="1" x14ac:dyDescent="0.2">
      <c r="A33" s="3" t="s">
        <v>10</v>
      </c>
      <c r="B33" s="3"/>
      <c r="C33" s="3"/>
      <c r="D33" s="3"/>
      <c r="F33" s="3"/>
      <c r="H33" s="3"/>
    </row>
    <row r="34" spans="1:8" ht="12.75" customHeight="1" x14ac:dyDescent="0.2"/>
    <row r="35" spans="1:8" ht="12.75" customHeight="1" x14ac:dyDescent="0.2">
      <c r="A35" t="s">
        <v>14</v>
      </c>
      <c r="D35" s="10">
        <v>1000</v>
      </c>
      <c r="F35" s="10">
        <v>1000</v>
      </c>
      <c r="H35" s="10">
        <v>1000</v>
      </c>
    </row>
    <row r="36" spans="1:8" ht="12.75" customHeight="1" x14ac:dyDescent="0.2">
      <c r="A36" t="s">
        <v>4</v>
      </c>
      <c r="D36" s="10">
        <v>0</v>
      </c>
      <c r="F36" s="10">
        <v>0</v>
      </c>
      <c r="H36" s="10">
        <v>0</v>
      </c>
    </row>
    <row r="37" spans="1:8" ht="12.75" customHeight="1" x14ac:dyDescent="0.2">
      <c r="A37" t="s">
        <v>8</v>
      </c>
      <c r="B37" t="s">
        <v>16</v>
      </c>
      <c r="C37" t="s">
        <v>16</v>
      </c>
      <c r="D37" s="14">
        <f>+D35-D36</f>
        <v>1000</v>
      </c>
      <c r="F37" s="14">
        <f>+F35-F36</f>
        <v>1000</v>
      </c>
      <c r="H37" s="14">
        <f>+H35-H36</f>
        <v>1000</v>
      </c>
    </row>
    <row r="38" spans="1:8" ht="12.75" customHeight="1" x14ac:dyDescent="0.2">
      <c r="A38" t="s">
        <v>11</v>
      </c>
      <c r="B38" t="s">
        <v>16</v>
      </c>
      <c r="C38" t="s">
        <v>16</v>
      </c>
      <c r="D38" s="11">
        <v>24</v>
      </c>
      <c r="F38" s="11">
        <v>24</v>
      </c>
      <c r="H38" s="11">
        <v>24</v>
      </c>
    </row>
    <row r="39" spans="1:8" ht="12.75" customHeight="1" x14ac:dyDescent="0.2">
      <c r="A39" t="s">
        <v>5</v>
      </c>
      <c r="B39" t="s">
        <v>16</v>
      </c>
      <c r="C39" t="s">
        <v>16</v>
      </c>
      <c r="D39" s="13">
        <f>+D38*D37</f>
        <v>24000</v>
      </c>
      <c r="F39" s="13">
        <f>+F38*F37</f>
        <v>24000</v>
      </c>
      <c r="H39" s="13">
        <f>+H38*H37</f>
        <v>24000</v>
      </c>
    </row>
    <row r="40" spans="1:8" ht="12" customHeight="1" x14ac:dyDescent="0.2">
      <c r="A40" t="s">
        <v>0</v>
      </c>
      <c r="B40" t="s">
        <v>16</v>
      </c>
      <c r="C40" t="s">
        <v>16</v>
      </c>
      <c r="D40" s="11">
        <v>0</v>
      </c>
      <c r="F40" s="11">
        <v>0</v>
      </c>
      <c r="H40" s="11">
        <v>0</v>
      </c>
    </row>
    <row r="41" spans="1:8" ht="12" hidden="1" customHeight="1" x14ac:dyDescent="0.2">
      <c r="A41" t="s">
        <v>6</v>
      </c>
      <c r="B41" t="s">
        <v>16</v>
      </c>
      <c r="C41" t="s">
        <v>16</v>
      </c>
      <c r="D41" s="8">
        <v>4000</v>
      </c>
      <c r="F41" s="8">
        <v>4000</v>
      </c>
      <c r="H41" s="8">
        <v>4000</v>
      </c>
    </row>
    <row r="42" spans="1:8" ht="12" hidden="1" customHeight="1" x14ac:dyDescent="0.2">
      <c r="A42" t="s">
        <v>7</v>
      </c>
      <c r="B42" t="s">
        <v>16</v>
      </c>
      <c r="C42" t="s">
        <v>16</v>
      </c>
      <c r="D42" s="8">
        <f>+D41*D40</f>
        <v>0</v>
      </c>
      <c r="F42" s="8">
        <f>+F41*F40</f>
        <v>0</v>
      </c>
      <c r="H42" s="8">
        <f>+H41*H40</f>
        <v>0</v>
      </c>
    </row>
    <row r="43" spans="1:8" ht="12" hidden="1" customHeight="1" x14ac:dyDescent="0.2">
      <c r="A43" t="s">
        <v>1</v>
      </c>
      <c r="B43" t="s">
        <v>30</v>
      </c>
      <c r="C43" t="s">
        <v>16</v>
      </c>
      <c r="D43" s="8">
        <f>+D39-D42</f>
        <v>24000</v>
      </c>
      <c r="F43" s="8">
        <f>+F39-F42</f>
        <v>24000</v>
      </c>
      <c r="H43" s="8">
        <f>+H39-H42</f>
        <v>24000</v>
      </c>
    </row>
    <row r="44" spans="1:8" ht="12" hidden="1" customHeight="1" x14ac:dyDescent="0.2">
      <c r="A44" s="20">
        <v>0</v>
      </c>
      <c r="B44">
        <v>1</v>
      </c>
      <c r="D44" s="8"/>
      <c r="F44" s="8"/>
      <c r="H44" s="8"/>
    </row>
    <row r="45" spans="1:8" ht="12" hidden="1" customHeight="1" x14ac:dyDescent="0.2">
      <c r="A45" s="20">
        <v>0.1</v>
      </c>
      <c r="B45">
        <v>2</v>
      </c>
      <c r="D45" s="8">
        <f>IF(AND($D$43&lt;=Sheet2!B15,$D$43&gt;Sheet2!A15),($D$43-Sheet2!A15)*Sheet2!D15+Sheet2!C15,0)</f>
        <v>1540</v>
      </c>
      <c r="F45" s="8">
        <f>IF(AND($F$43&lt;=Sheet2!B34,$F$43&gt;Sheet2!A34),($F$43-Sheet2!A34)*Sheet2!D34+Sheet2!C34,0)</f>
        <v>154</v>
      </c>
      <c r="H45" s="8">
        <f>IF(AND($H$43&lt;=Sheet2!B50,$H$43&gt;Sheet2!A50),($H$43-Sheet2!A50)*Sheet2!D50+Sheet2!C50,0)</f>
        <v>823.9</v>
      </c>
    </row>
    <row r="46" spans="1:8" ht="12" hidden="1" customHeight="1" x14ac:dyDescent="0.2">
      <c r="A46" s="20">
        <v>0.15</v>
      </c>
      <c r="B46">
        <v>3</v>
      </c>
      <c r="D46" s="8">
        <f>IF(AND($D$43&lt;=Sheet2!B16,$D$43&gt;Sheet2!A16),($D$43-Sheet2!A16)*Sheet2!D16+Sheet2!C16,0)</f>
        <v>0</v>
      </c>
      <c r="F46" s="8">
        <f>IF(AND($F$43&lt;=Sheet2!B35,$F$43&gt;Sheet2!A35),($F$43-Sheet2!A35)*Sheet2!D35+Sheet2!C35,0)</f>
        <v>0</v>
      </c>
      <c r="H46" s="8">
        <f>IF(AND($H$43&lt;=Sheet2!B51,$H$43&gt;Sheet2!A51),($H$43-Sheet2!A51)*Sheet2!D51+Sheet2!C51,0)</f>
        <v>0</v>
      </c>
    </row>
    <row r="47" spans="1:8" ht="12" hidden="1" customHeight="1" x14ac:dyDescent="0.2">
      <c r="A47" s="20">
        <v>0.25</v>
      </c>
      <c r="B47">
        <v>4</v>
      </c>
      <c r="D47" s="8">
        <f>IF(AND($D$43&lt;=Sheet2!B17,$D$43&gt;Sheet2!A17),($D$43-Sheet2!A17)*Sheet2!D17+Sheet2!C17,0)</f>
        <v>0</v>
      </c>
      <c r="F47" s="8">
        <f>IF(AND($F$43&lt;=Sheet2!B36,$F$43&gt;Sheet2!A36),($F$43-Sheet2!A36)*Sheet2!D36+Sheet2!C36,0)</f>
        <v>0</v>
      </c>
      <c r="H47" s="8">
        <f>IF(AND($H$43&lt;=Sheet2!B52,$H$43&gt;Sheet2!A52),($H$43-Sheet2!A52)*Sheet2!D52+Sheet2!C52,0)</f>
        <v>0</v>
      </c>
    </row>
    <row r="48" spans="1:8" ht="12" hidden="1" customHeight="1" x14ac:dyDescent="0.2">
      <c r="A48" s="20">
        <v>0.28000000000000003</v>
      </c>
      <c r="B48">
        <v>5</v>
      </c>
      <c r="D48" s="8">
        <f>IF(AND($D$43&lt;=Sheet2!B18,$D$43&gt;Sheet2!A18),($D$43-Sheet2!A18)*Sheet2!D18+Sheet2!C18,0)</f>
        <v>0</v>
      </c>
      <c r="F48" s="8">
        <f>IF(AND($F$43&lt;=Sheet2!B37,$F$43&gt;Sheet2!A37),($F$43-Sheet2!A37)*Sheet2!D37+Sheet2!C37,0)</f>
        <v>0</v>
      </c>
      <c r="H48" s="8">
        <f>IF(AND($H$43&lt;=Sheet2!B53,$H$43&gt;Sheet2!A53),($H$43-Sheet2!A53)*Sheet2!D53+Sheet2!C53,0)</f>
        <v>0</v>
      </c>
    </row>
    <row r="49" spans="1:8" ht="12" hidden="1" customHeight="1" x14ac:dyDescent="0.2">
      <c r="A49" s="20">
        <v>0.33</v>
      </c>
      <c r="B49">
        <v>6</v>
      </c>
      <c r="D49" s="8">
        <f>IF(AND($D$43&lt;=Sheet2!B19,$D$43&gt;Sheet2!A19),($D$43-Sheet2!A19)*Sheet2!D19+Sheet2!C19,0)</f>
        <v>0</v>
      </c>
      <c r="F49" s="8">
        <f>IF(AND($F$43&lt;=Sheet2!B38,$F$43&gt;Sheet2!A38),($F$43-Sheet2!A38)*Sheet2!D38+Sheet2!C38,0)</f>
        <v>0</v>
      </c>
      <c r="H49" s="8"/>
    </row>
    <row r="50" spans="1:8" ht="12" hidden="1" customHeight="1" x14ac:dyDescent="0.2">
      <c r="A50" s="20">
        <v>0.35</v>
      </c>
      <c r="B50">
        <v>7</v>
      </c>
      <c r="D50" s="8">
        <f>IF(AND($D$43&lt;=Sheet2!B20,$D$43&gt;Sheet2!A20),($D$43-Sheet2!A20)*Sheet2!D20+Sheet2!C20,0)</f>
        <v>0</v>
      </c>
      <c r="F50" s="8"/>
      <c r="H50" s="8"/>
    </row>
    <row r="51" spans="1:8" ht="12" hidden="1" customHeight="1" x14ac:dyDescent="0.2">
      <c r="A51" s="20">
        <v>0.39600000000000002</v>
      </c>
      <c r="B51">
        <v>8</v>
      </c>
      <c r="D51" s="8">
        <f>IF(AND($D$43&lt;=Sheet2!B21,$D$43&gt;Sheet2!A21),($D$43-Sheet2!A21)*Sheet2!D21+Sheet2!C21,0)</f>
        <v>0</v>
      </c>
      <c r="F51" s="8"/>
      <c r="H51" s="8"/>
    </row>
    <row r="52" spans="1:8" ht="12" customHeight="1" x14ac:dyDescent="0.2">
      <c r="A52" t="s">
        <v>2</v>
      </c>
      <c r="B52" t="s">
        <v>16</v>
      </c>
      <c r="C52" t="s">
        <v>17</v>
      </c>
      <c r="D52" s="13">
        <f>SUM(D45:D51)</f>
        <v>1540</v>
      </c>
      <c r="F52" s="13">
        <f>SUM(F45:F51)</f>
        <v>154</v>
      </c>
      <c r="H52" s="13">
        <f>SUM(H45:H51)</f>
        <v>823.9</v>
      </c>
    </row>
    <row r="53" spans="1:8" ht="12.75" customHeight="1" x14ac:dyDescent="0.2">
      <c r="A53" t="s">
        <v>3</v>
      </c>
      <c r="B53" t="s">
        <v>16</v>
      </c>
      <c r="C53" t="s">
        <v>16</v>
      </c>
      <c r="D53" s="13">
        <f>D52/24</f>
        <v>64.166666666666671</v>
      </c>
      <c r="F53" s="13">
        <f>ROUND(+F52/F38,0)</f>
        <v>6</v>
      </c>
      <c r="H53" s="13">
        <f>+H52/H38</f>
        <v>34.329166666666666</v>
      </c>
    </row>
    <row r="54" spans="1:8" ht="12.75" customHeight="1" x14ac:dyDescent="0.2">
      <c r="A54" t="s">
        <v>12</v>
      </c>
      <c r="D54" s="10">
        <v>0</v>
      </c>
      <c r="F54" s="10">
        <v>0</v>
      </c>
      <c r="H54" s="10">
        <v>0</v>
      </c>
    </row>
    <row r="55" spans="1:8" ht="12.75" customHeight="1" x14ac:dyDescent="0.2">
      <c r="A55" t="s">
        <v>13</v>
      </c>
      <c r="B55" t="s">
        <v>16</v>
      </c>
      <c r="C55" t="s">
        <v>16</v>
      </c>
      <c r="D55" s="14">
        <f>+D54+D53</f>
        <v>64.166666666666671</v>
      </c>
      <c r="F55" s="14">
        <f>+F54+F53</f>
        <v>6</v>
      </c>
      <c r="H55" s="14">
        <f>+H54+H53</f>
        <v>34.329166666666666</v>
      </c>
    </row>
    <row r="56" spans="1:8" ht="12.75" customHeight="1" x14ac:dyDescent="0.2"/>
    <row r="57" spans="1:8" ht="12.75" customHeight="1" x14ac:dyDescent="0.2"/>
    <row r="58" spans="1:8" ht="12.75" customHeight="1" x14ac:dyDescent="0.2">
      <c r="A58" s="4" t="s">
        <v>16</v>
      </c>
    </row>
    <row r="59" spans="1:8" x14ac:dyDescent="0.2">
      <c r="A59" s="4" t="s">
        <v>16</v>
      </c>
    </row>
    <row r="60" spans="1:8" x14ac:dyDescent="0.2">
      <c r="A60" s="4" t="s">
        <v>16</v>
      </c>
    </row>
    <row r="61" spans="1:8" x14ac:dyDescent="0.2">
      <c r="A61" s="4" t="s">
        <v>16</v>
      </c>
    </row>
    <row r="62" spans="1:8" x14ac:dyDescent="0.2">
      <c r="A62" s="4" t="s">
        <v>16</v>
      </c>
    </row>
    <row r="63" spans="1:8" x14ac:dyDescent="0.2">
      <c r="A63" s="4" t="s">
        <v>16</v>
      </c>
    </row>
    <row r="64" spans="1:8" x14ac:dyDescent="0.2">
      <c r="A64" s="4" t="s">
        <v>16</v>
      </c>
    </row>
  </sheetData>
  <sheetProtection password="CF7A" sheet="1" objects="1" scenarios="1" selectLockedCells="1"/>
  <mergeCells count="1">
    <mergeCell ref="A3:D3"/>
  </mergeCells>
  <phoneticPr fontId="2" type="noConversion"/>
  <dataValidations count="3">
    <dataValidation type="decimal" operator="greaterThanOrEqual" allowBlank="1" showInputMessage="1" showErrorMessage="1" errorTitle="Information" error="Please enter a number that is not negative." sqref="D54 D35:D36 D30 D11:D12 F54 F35:F36 F30 F11:F12 H54 H35:H36 H30 H11:H12">
      <formula1>0</formula1>
    </dataValidation>
    <dataValidation type="whole" allowBlank="1" showInputMessage="1" showErrorMessage="1" errorTitle="Information" error="Please enter a whole number between 0 and 100." sqref="D40 D16 F40 F16 H40 H16">
      <formula1>0</formula1>
      <formula2>100</formula2>
    </dataValidation>
    <dataValidation type="whole" operator="greaterThan" allowBlank="1" showInputMessage="1" showErrorMessage="1" errorTitle="Information" error="Please enter a positive whole number." sqref="D38 D14 F38 F14 H38 H14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2" workbookViewId="0">
      <selection activeCell="E54" sqref="E54"/>
    </sheetView>
  </sheetViews>
  <sheetFormatPr defaultRowHeight="12.75" x14ac:dyDescent="0.2"/>
  <cols>
    <col min="1" max="1" width="22.7109375" bestFit="1" customWidth="1"/>
    <col min="2" max="2" width="14" style="23" bestFit="1" customWidth="1"/>
    <col min="3" max="3" width="12.28515625" bestFit="1" customWidth="1"/>
    <col min="4" max="4" width="10.28515625" style="20" bestFit="1" customWidth="1"/>
    <col min="5" max="5" width="12.28515625" bestFit="1" customWidth="1"/>
  </cols>
  <sheetData>
    <row r="1" spans="1:5" x14ac:dyDescent="0.2">
      <c r="A1" s="15" t="s">
        <v>21</v>
      </c>
      <c r="B1" s="16"/>
      <c r="C1" s="15"/>
      <c r="D1" s="21"/>
      <c r="E1" s="45" t="s">
        <v>30</v>
      </c>
    </row>
    <row r="2" spans="1:5" x14ac:dyDescent="0.2">
      <c r="A2" s="16">
        <v>0</v>
      </c>
      <c r="B2" s="16">
        <v>2300</v>
      </c>
      <c r="C2" s="16">
        <v>0</v>
      </c>
      <c r="D2" s="19">
        <v>0</v>
      </c>
      <c r="E2" s="46">
        <v>1</v>
      </c>
    </row>
    <row r="3" spans="1:5" x14ac:dyDescent="0.2">
      <c r="A3" s="16">
        <v>2300</v>
      </c>
      <c r="B3" s="16">
        <v>11525</v>
      </c>
      <c r="C3" s="16">
        <v>0</v>
      </c>
      <c r="D3" s="19">
        <v>0.1</v>
      </c>
      <c r="E3" s="46">
        <v>2</v>
      </c>
    </row>
    <row r="4" spans="1:5" x14ac:dyDescent="0.2">
      <c r="A4" s="16">
        <v>11525</v>
      </c>
      <c r="B4" s="16">
        <v>39750</v>
      </c>
      <c r="C4" s="16">
        <v>922.5</v>
      </c>
      <c r="D4" s="19">
        <v>0.15</v>
      </c>
      <c r="E4" s="46">
        <v>3</v>
      </c>
    </row>
    <row r="5" spans="1:5" x14ac:dyDescent="0.2">
      <c r="A5" s="16">
        <v>39750</v>
      </c>
      <c r="B5" s="16">
        <v>93050</v>
      </c>
      <c r="C5" s="16">
        <v>5156.25</v>
      </c>
      <c r="D5" s="19">
        <v>0.25</v>
      </c>
      <c r="E5" s="46">
        <v>4</v>
      </c>
    </row>
    <row r="6" spans="1:5" x14ac:dyDescent="0.2">
      <c r="A6" s="16">
        <v>93050</v>
      </c>
      <c r="B6" s="16">
        <v>191600</v>
      </c>
      <c r="C6" s="16">
        <v>18481.25</v>
      </c>
      <c r="D6" s="19">
        <v>0.28000000000000003</v>
      </c>
      <c r="E6" s="46">
        <v>5</v>
      </c>
    </row>
    <row r="7" spans="1:5" x14ac:dyDescent="0.2">
      <c r="A7" s="16">
        <v>191600</v>
      </c>
      <c r="B7" s="16">
        <v>413800</v>
      </c>
      <c r="C7" s="16">
        <v>46075.25</v>
      </c>
      <c r="D7" s="19">
        <v>0.33</v>
      </c>
      <c r="E7" s="46">
        <v>6</v>
      </c>
    </row>
    <row r="8" spans="1:5" x14ac:dyDescent="0.2">
      <c r="A8" s="16">
        <v>413800</v>
      </c>
      <c r="B8" s="16">
        <v>415500</v>
      </c>
      <c r="C8" s="16">
        <v>119401.25</v>
      </c>
      <c r="D8" s="19">
        <v>0.35</v>
      </c>
      <c r="E8" s="46">
        <v>7</v>
      </c>
    </row>
    <row r="9" spans="1:5" x14ac:dyDescent="0.2">
      <c r="A9" s="16">
        <v>415500</v>
      </c>
      <c r="B9" s="16">
        <v>999999.99</v>
      </c>
      <c r="C9" s="16">
        <v>119996.25</v>
      </c>
      <c r="D9" s="19">
        <v>0.39600000000000002</v>
      </c>
      <c r="E9" s="46">
        <v>8</v>
      </c>
    </row>
    <row r="10" spans="1:5" x14ac:dyDescent="0.2">
      <c r="A10" s="16"/>
      <c r="B10" s="16"/>
      <c r="C10" s="16"/>
      <c r="D10" s="19"/>
      <c r="E10" s="16"/>
    </row>
    <row r="11" spans="1:5" x14ac:dyDescent="0.2">
      <c r="A11" s="16"/>
      <c r="B11" s="16"/>
      <c r="C11" s="16"/>
      <c r="D11" s="19"/>
      <c r="E11" s="16"/>
    </row>
    <row r="12" spans="1:5" x14ac:dyDescent="0.2">
      <c r="A12" s="15"/>
      <c r="B12" s="16"/>
      <c r="C12" s="15"/>
      <c r="D12" s="21"/>
      <c r="E12" s="15"/>
    </row>
    <row r="13" spans="1:5" x14ac:dyDescent="0.2">
      <c r="A13" s="15" t="s">
        <v>22</v>
      </c>
      <c r="B13" s="16"/>
      <c r="C13" s="15"/>
      <c r="D13" s="21"/>
      <c r="E13" s="45" t="s">
        <v>30</v>
      </c>
    </row>
    <row r="14" spans="1:5" x14ac:dyDescent="0.2">
      <c r="A14" s="16">
        <v>0</v>
      </c>
      <c r="B14" s="16">
        <v>8600</v>
      </c>
      <c r="C14" s="16">
        <v>0</v>
      </c>
      <c r="D14" s="19">
        <v>0</v>
      </c>
      <c r="E14" s="46">
        <v>1</v>
      </c>
    </row>
    <row r="15" spans="1:5" x14ac:dyDescent="0.2">
      <c r="A15" s="16">
        <v>8600</v>
      </c>
      <c r="B15" s="16">
        <v>27050</v>
      </c>
      <c r="C15" s="16">
        <v>0</v>
      </c>
      <c r="D15" s="19">
        <v>0.1</v>
      </c>
      <c r="E15" s="46">
        <v>2</v>
      </c>
    </row>
    <row r="16" spans="1:5" x14ac:dyDescent="0.2">
      <c r="A16" s="16">
        <v>27050</v>
      </c>
      <c r="B16" s="16">
        <v>83500</v>
      </c>
      <c r="C16" s="16">
        <v>1845</v>
      </c>
      <c r="D16" s="19">
        <v>0.15</v>
      </c>
      <c r="E16" s="46">
        <v>3</v>
      </c>
    </row>
    <row r="17" spans="1:6" x14ac:dyDescent="0.2">
      <c r="A17" s="16">
        <v>83500</v>
      </c>
      <c r="B17" s="16">
        <v>159800</v>
      </c>
      <c r="C17" s="16">
        <v>10312.5</v>
      </c>
      <c r="D17" s="19">
        <v>0.25</v>
      </c>
      <c r="E17" s="46">
        <v>4</v>
      </c>
    </row>
    <row r="18" spans="1:6" x14ac:dyDescent="0.2">
      <c r="A18" s="16">
        <v>159800</v>
      </c>
      <c r="B18" s="16">
        <v>239050</v>
      </c>
      <c r="C18" s="16">
        <v>29387.5</v>
      </c>
      <c r="D18" s="19">
        <v>0.28000000000000003</v>
      </c>
      <c r="E18" s="46">
        <v>5</v>
      </c>
    </row>
    <row r="19" spans="1:6" x14ac:dyDescent="0.2">
      <c r="A19" s="16">
        <v>239050</v>
      </c>
      <c r="B19" s="16">
        <v>420100</v>
      </c>
      <c r="C19" s="16">
        <v>51577.5</v>
      </c>
      <c r="D19" s="19">
        <v>0.33</v>
      </c>
      <c r="E19" s="46">
        <v>6</v>
      </c>
    </row>
    <row r="20" spans="1:6" x14ac:dyDescent="0.2">
      <c r="A20" s="16">
        <v>420100</v>
      </c>
      <c r="B20" s="16">
        <v>473450</v>
      </c>
      <c r="C20" s="16">
        <v>111324</v>
      </c>
      <c r="D20" s="19">
        <v>0.35</v>
      </c>
      <c r="E20" s="46">
        <v>7</v>
      </c>
    </row>
    <row r="21" spans="1:6" x14ac:dyDescent="0.2">
      <c r="A21" s="16">
        <v>473450</v>
      </c>
      <c r="B21" s="16">
        <v>999999.99</v>
      </c>
      <c r="C21" s="16">
        <v>129996.5</v>
      </c>
      <c r="D21" s="19">
        <v>0.39600000000000002</v>
      </c>
      <c r="E21" s="46">
        <v>8</v>
      </c>
    </row>
    <row r="22" spans="1:6" x14ac:dyDescent="0.2">
      <c r="A22" s="16"/>
      <c r="B22" s="16"/>
      <c r="C22" s="16"/>
      <c r="D22" s="19"/>
      <c r="E22" s="16"/>
    </row>
    <row r="23" spans="1:6" ht="13.5" thickBot="1" x14ac:dyDescent="0.25">
      <c r="A23" s="17"/>
      <c r="B23" s="18"/>
      <c r="C23" s="17"/>
      <c r="D23" s="22"/>
      <c r="E23" s="17"/>
    </row>
    <row r="24" spans="1:6" x14ac:dyDescent="0.2">
      <c r="A24" s="24" t="s">
        <v>23</v>
      </c>
      <c r="B24" s="25"/>
      <c r="C24" s="26"/>
      <c r="D24" s="27"/>
      <c r="E24" s="28"/>
      <c r="F24" s="47" t="s">
        <v>30</v>
      </c>
    </row>
    <row r="25" spans="1:6" x14ac:dyDescent="0.2">
      <c r="A25" s="29">
        <v>0</v>
      </c>
      <c r="B25" s="16">
        <v>4300</v>
      </c>
      <c r="C25" s="16">
        <v>0</v>
      </c>
      <c r="D25" s="19">
        <v>0</v>
      </c>
      <c r="E25" s="30">
        <v>0</v>
      </c>
      <c r="F25" s="46">
        <v>1</v>
      </c>
    </row>
    <row r="26" spans="1:6" x14ac:dyDescent="0.2">
      <c r="A26" s="29">
        <v>4300</v>
      </c>
      <c r="B26" s="16">
        <v>41000</v>
      </c>
      <c r="C26" s="16">
        <v>0</v>
      </c>
      <c r="D26" s="19">
        <v>1.0999999999999999E-2</v>
      </c>
      <c r="E26" s="30">
        <v>4300</v>
      </c>
      <c r="F26" s="46">
        <v>2</v>
      </c>
    </row>
    <row r="27" spans="1:6" x14ac:dyDescent="0.2">
      <c r="A27" s="29">
        <v>41000</v>
      </c>
      <c r="B27" s="16">
        <v>83000</v>
      </c>
      <c r="C27" s="16">
        <v>403.7</v>
      </c>
      <c r="D27" s="31">
        <v>2.0400000000000001E-2</v>
      </c>
      <c r="E27" s="30">
        <v>41000</v>
      </c>
      <c r="F27" s="46">
        <v>3</v>
      </c>
    </row>
    <row r="28" spans="1:6" x14ac:dyDescent="0.2">
      <c r="A28" s="29">
        <v>83000</v>
      </c>
      <c r="B28" s="16">
        <v>191000</v>
      </c>
      <c r="C28" s="16">
        <v>1260.5</v>
      </c>
      <c r="D28" s="31">
        <v>2.2700000000000001E-2</v>
      </c>
      <c r="E28" s="30">
        <v>83000</v>
      </c>
      <c r="F28" s="46">
        <v>4</v>
      </c>
    </row>
    <row r="29" spans="1:6" x14ac:dyDescent="0.2">
      <c r="A29" s="29">
        <v>191000</v>
      </c>
      <c r="B29" s="16">
        <v>411000</v>
      </c>
      <c r="C29" s="16">
        <v>3712.1</v>
      </c>
      <c r="D29" s="31">
        <v>2.64E-2</v>
      </c>
      <c r="E29" s="30">
        <v>191000</v>
      </c>
      <c r="F29" s="46">
        <v>5</v>
      </c>
    </row>
    <row r="30" spans="1:6" x14ac:dyDescent="0.2">
      <c r="A30" s="29">
        <v>411000</v>
      </c>
      <c r="B30" s="32">
        <v>999999</v>
      </c>
      <c r="C30" s="16">
        <v>9520.1</v>
      </c>
      <c r="D30" s="31">
        <v>2.9000000000000001E-2</v>
      </c>
      <c r="E30" s="30">
        <v>405000</v>
      </c>
      <c r="F30" s="46">
        <v>6</v>
      </c>
    </row>
    <row r="31" spans="1:6" x14ac:dyDescent="0.2">
      <c r="A31" s="33"/>
      <c r="B31" s="32"/>
      <c r="C31" s="34"/>
      <c r="D31" s="31"/>
      <c r="E31" s="35"/>
      <c r="F31" s="47"/>
    </row>
    <row r="32" spans="1:6" x14ac:dyDescent="0.2">
      <c r="A32" s="33" t="s">
        <v>24</v>
      </c>
      <c r="B32" s="32"/>
      <c r="C32" s="34"/>
      <c r="D32" s="31"/>
      <c r="E32" s="35"/>
      <c r="F32" s="47"/>
    </row>
    <row r="33" spans="1:6" x14ac:dyDescent="0.2">
      <c r="A33" s="29">
        <v>0</v>
      </c>
      <c r="B33" s="32">
        <v>10000</v>
      </c>
      <c r="C33" s="16">
        <v>0</v>
      </c>
      <c r="D33" s="31">
        <v>0</v>
      </c>
      <c r="E33" s="30">
        <v>0</v>
      </c>
      <c r="F33" s="46">
        <v>1</v>
      </c>
    </row>
    <row r="34" spans="1:6" x14ac:dyDescent="0.2">
      <c r="A34" s="29">
        <v>10000</v>
      </c>
      <c r="B34" s="32">
        <v>71000</v>
      </c>
      <c r="C34" s="16">
        <v>0</v>
      </c>
      <c r="D34" s="31">
        <v>1.0999999999999999E-2</v>
      </c>
      <c r="E34" s="30">
        <v>10000</v>
      </c>
      <c r="F34" s="46">
        <v>2</v>
      </c>
    </row>
    <row r="35" spans="1:6" x14ac:dyDescent="0.2">
      <c r="A35" s="29">
        <v>71000</v>
      </c>
      <c r="B35" s="32">
        <v>134000</v>
      </c>
      <c r="C35" s="16">
        <v>671</v>
      </c>
      <c r="D35" s="31">
        <v>2.0400000000000001E-2</v>
      </c>
      <c r="E35" s="30">
        <v>71000</v>
      </c>
      <c r="F35" s="46">
        <v>3</v>
      </c>
    </row>
    <row r="36" spans="1:6" x14ac:dyDescent="0.2">
      <c r="A36" s="29">
        <v>134000</v>
      </c>
      <c r="B36" s="32">
        <v>239000</v>
      </c>
      <c r="C36" s="16">
        <v>1956.2</v>
      </c>
      <c r="D36" s="31">
        <v>2.2700000000000001E-2</v>
      </c>
      <c r="E36" s="30">
        <v>134000</v>
      </c>
      <c r="F36" s="46">
        <v>4</v>
      </c>
    </row>
    <row r="37" spans="1:6" x14ac:dyDescent="0.2">
      <c r="A37" s="29">
        <v>239000</v>
      </c>
      <c r="B37" s="32">
        <v>418000</v>
      </c>
      <c r="C37" s="16">
        <v>4339.7</v>
      </c>
      <c r="D37" s="31">
        <v>2.64E-2</v>
      </c>
      <c r="E37" s="30">
        <v>239000</v>
      </c>
      <c r="F37" s="46">
        <v>5</v>
      </c>
    </row>
    <row r="38" spans="1:6" ht="13.5" thickBot="1" x14ac:dyDescent="0.25">
      <c r="A38" s="36">
        <v>418000</v>
      </c>
      <c r="B38" s="37">
        <v>999999</v>
      </c>
      <c r="C38" s="38">
        <v>9065.2999999999993</v>
      </c>
      <c r="D38" s="39">
        <v>2.9000000000000001E-2</v>
      </c>
      <c r="E38" s="40">
        <v>418000</v>
      </c>
      <c r="F38" s="46">
        <v>6</v>
      </c>
    </row>
    <row r="40" spans="1:6" ht="13.5" thickBot="1" x14ac:dyDescent="0.25"/>
    <row r="41" spans="1:6" x14ac:dyDescent="0.2">
      <c r="A41" s="24" t="s">
        <v>25</v>
      </c>
      <c r="B41" s="25"/>
      <c r="C41" s="26"/>
      <c r="D41" s="27"/>
      <c r="E41" s="28"/>
    </row>
    <row r="42" spans="1:6" x14ac:dyDescent="0.2">
      <c r="A42" s="29">
        <v>0</v>
      </c>
      <c r="B42" s="32">
        <v>2300</v>
      </c>
      <c r="C42" s="16">
        <v>0</v>
      </c>
      <c r="D42" s="31">
        <v>0</v>
      </c>
      <c r="E42" s="30">
        <v>0</v>
      </c>
      <c r="F42" s="46">
        <v>1</v>
      </c>
    </row>
    <row r="43" spans="1:6" x14ac:dyDescent="0.2">
      <c r="A43" s="29">
        <v>2300</v>
      </c>
      <c r="B43" s="32">
        <v>27370</v>
      </c>
      <c r="C43" s="16">
        <v>0</v>
      </c>
      <c r="D43" s="31">
        <v>5.3499999999999999E-2</v>
      </c>
      <c r="E43" s="30">
        <v>2300</v>
      </c>
      <c r="F43" s="46">
        <v>2</v>
      </c>
    </row>
    <row r="44" spans="1:6" x14ac:dyDescent="0.2">
      <c r="A44" s="29">
        <v>27370</v>
      </c>
      <c r="B44" s="32">
        <v>84660</v>
      </c>
      <c r="C44" s="16">
        <v>1341.25</v>
      </c>
      <c r="D44" s="31">
        <v>7.0499999999999993E-2</v>
      </c>
      <c r="E44" s="30">
        <v>27370</v>
      </c>
      <c r="F44" s="46">
        <v>3</v>
      </c>
    </row>
    <row r="45" spans="1:6" x14ac:dyDescent="0.2">
      <c r="A45" s="29">
        <v>84660</v>
      </c>
      <c r="B45" s="32">
        <v>157250</v>
      </c>
      <c r="C45" s="16">
        <v>5380.2</v>
      </c>
      <c r="D45" s="31">
        <v>7.85E-2</v>
      </c>
      <c r="E45" s="30">
        <v>84660</v>
      </c>
      <c r="F45" s="46">
        <v>4</v>
      </c>
    </row>
    <row r="46" spans="1:6" x14ac:dyDescent="0.2">
      <c r="A46" s="29">
        <v>157250</v>
      </c>
      <c r="B46" s="32">
        <v>999999.99</v>
      </c>
      <c r="C46" s="16">
        <v>11078.52</v>
      </c>
      <c r="D46" s="31">
        <v>9.8500000000000004E-2</v>
      </c>
      <c r="E46" s="30">
        <v>157250</v>
      </c>
      <c r="F46" s="46">
        <v>5</v>
      </c>
    </row>
    <row r="47" spans="1:6" x14ac:dyDescent="0.2">
      <c r="A47" s="33"/>
      <c r="B47" s="32"/>
      <c r="C47" s="34"/>
      <c r="D47" s="31"/>
      <c r="E47" s="35"/>
    </row>
    <row r="48" spans="1:6" x14ac:dyDescent="0.2">
      <c r="A48" s="33" t="s">
        <v>26</v>
      </c>
      <c r="B48" s="32"/>
      <c r="C48" s="34"/>
      <c r="D48" s="31"/>
      <c r="E48" s="35"/>
    </row>
    <row r="49" spans="1:6" x14ac:dyDescent="0.2">
      <c r="A49" s="29">
        <v>0</v>
      </c>
      <c r="B49" s="32">
        <v>8600</v>
      </c>
      <c r="C49" s="16">
        <v>0</v>
      </c>
      <c r="D49" s="31">
        <v>0</v>
      </c>
      <c r="E49" s="30">
        <v>0</v>
      </c>
      <c r="F49" s="46">
        <v>1</v>
      </c>
    </row>
    <row r="50" spans="1:6" x14ac:dyDescent="0.2">
      <c r="A50" s="29">
        <v>8600</v>
      </c>
      <c r="B50" s="32">
        <v>45250</v>
      </c>
      <c r="C50" s="16">
        <v>0</v>
      </c>
      <c r="D50" s="31">
        <v>5.3499999999999999E-2</v>
      </c>
      <c r="E50" s="30">
        <v>8600</v>
      </c>
      <c r="F50" s="46">
        <v>2</v>
      </c>
    </row>
    <row r="51" spans="1:6" x14ac:dyDescent="0.2">
      <c r="A51" s="29">
        <v>45250</v>
      </c>
      <c r="B51" s="32">
        <v>154220</v>
      </c>
      <c r="C51" s="16">
        <v>1960.78</v>
      </c>
      <c r="D51" s="31">
        <v>7.0499999999999993E-2</v>
      </c>
      <c r="E51" s="30">
        <v>45250</v>
      </c>
      <c r="F51" s="46">
        <v>3</v>
      </c>
    </row>
    <row r="52" spans="1:6" x14ac:dyDescent="0.2">
      <c r="A52" s="29">
        <v>154220</v>
      </c>
      <c r="B52" s="32">
        <v>266860</v>
      </c>
      <c r="C52" s="16">
        <v>9643.17</v>
      </c>
      <c r="D52" s="31">
        <v>7.85E-2</v>
      </c>
      <c r="E52" s="30">
        <v>154220</v>
      </c>
      <c r="F52" s="46">
        <v>4</v>
      </c>
    </row>
    <row r="53" spans="1:6" ht="13.5" thickBot="1" x14ac:dyDescent="0.25">
      <c r="A53" s="36">
        <v>266860</v>
      </c>
      <c r="B53" s="37">
        <v>999999</v>
      </c>
      <c r="C53" s="38">
        <v>18485.41</v>
      </c>
      <c r="D53" s="39">
        <v>9.8500000000000004E-2</v>
      </c>
      <c r="E53" s="40">
        <v>266860</v>
      </c>
      <c r="F53" s="46">
        <v>5</v>
      </c>
    </row>
  </sheetData>
  <sheetProtection password="CF7A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Payroll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CHashbarger</dc:creator>
  <cp:lastModifiedBy>Barstad, Joanne</cp:lastModifiedBy>
  <cp:lastPrinted>2008-03-28T16:22:16Z</cp:lastPrinted>
  <dcterms:created xsi:type="dcterms:W3CDTF">2005-04-06T15:55:55Z</dcterms:created>
  <dcterms:modified xsi:type="dcterms:W3CDTF">2015-06-22T14:44:41Z</dcterms:modified>
</cp:coreProperties>
</file>